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-120" yWindow="-105" windowWidth="25125" windowHeight="978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14" i="2"/>
  <c r="D21"/>
  <c r="D15"/>
  <c r="D16"/>
  <c r="D18"/>
  <c r="D17" s="1"/>
  <c r="D14" l="1"/>
  <c r="D38"/>
  <c r="D30"/>
  <c r="C7"/>
  <c r="D8"/>
  <c r="D7" s="1"/>
  <c r="C35" l="1"/>
  <c r="C29"/>
  <c r="C20"/>
  <c r="C17"/>
  <c r="D35"/>
  <c r="D29"/>
  <c r="D20"/>
  <c r="C50" l="1"/>
  <c r="D50"/>
</calcChain>
</file>

<file path=xl/sharedStrings.xml><?xml version="1.0" encoding="utf-8"?>
<sst xmlns="http://schemas.openxmlformats.org/spreadsheetml/2006/main" count="91" uniqueCount="64">
  <si>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</si>
  <si>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</si>
  <si>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</si>
  <si>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</si>
  <si>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</si>
  <si>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</si>
  <si>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</si>
  <si>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</si>
  <si>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</si>
  <si>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</si>
  <si>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</si>
  <si>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</si>
  <si>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</si>
  <si>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</si>
  <si>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</si>
  <si>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</si>
  <si>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</si>
  <si>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</si>
  <si>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</si>
  <si>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</si>
  <si>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</si>
  <si>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</si>
  <si>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</si>
  <si>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</si>
  <si>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</si>
  <si>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</si>
  <si>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</si>
  <si>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</si>
  <si>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</si>
  <si>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</si>
  <si>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</si>
  <si>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</si>
  <si>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</si>
  <si>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</si>
  <si>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</si>
  <si>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</si>
  <si>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</si>
  <si>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</si>
  <si>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</si>
  <si>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</si>
  <si>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</si>
  <si>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</si>
  <si>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</si>
  <si>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</si>
  <si>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</si>
  <si>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</si>
  <si>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</si>
  <si>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</si>
  <si>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</si>
  <si>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</si>
  <si>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</si>
  <si>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</si>
  <si>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</si>
  <si>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</si>
  <si>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</si>
  <si>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</si>
  <si>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</si>
  <si>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</si>
  <si>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</si>
  <si>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</si>
  <si>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</si>
  <si>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</si>
  <si>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</si>
  <si>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Обобщенные показатели репозитария ПАО «Санкт-Петербургская биржа»
за январь 2019 года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</si>
</sst>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0" fillId="2" borderId="1" xfId="0" applyFont="1" applyFill="1" applyBorder="1" applyAlignment="1">
      <alignment horizontal="right" vertical="top" wrapText="1"/>
    </xf>
    <xf numFmtId="0" fontId="0" fillId="2" borderId="1" xfId="0" applyFill="1" applyBorder="1"/>
    <xf numFmtId="0" fontId="0" fillId="2" borderId="4" xfId="0" applyFont="1" applyFill="1" applyBorder="1" applyAlignment="1">
      <alignment horizontal="right" vertical="top" wrapText="1"/>
    </xf>
    <xf numFmtId="0" fontId="0" fillId="2" borderId="0" xfId="0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1" fillId="2" borderId="1" xfId="0" applyFont="1" applyFill="1" applyBorder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43" fontId="1" fillId="2" borderId="7" xfId="2" applyFont="1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43" fontId="1" fillId="2" borderId="1" xfId="2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43" fontId="3" fillId="2" borderId="7" xfId="2" applyFont="1" applyFill="1" applyBorder="1"/>
    <xf numFmtId="43" fontId="1" fillId="2" borderId="1" xfId="2" applyFont="1" applyFill="1" applyBorder="1" applyAlignment="1">
      <alignment horizontal="right" vertical="center"/>
    </xf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2" fontId="0" fillId="2" borderId="4" xfId="0" applyNumberFormat="1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0" fontId="0" fillId="2" borderId="8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 wrapText="1"/>
    </xf>
    <xf numFmtId="0" fontId="0" fillId="2" borderId="7" xfId="0" applyFill="1" applyBorder="1" applyAlignment="1">
      <alignment wrapText="1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zoomScaleNormal="100" workbookViewId="0">
      <selection sqref="A1:D4"/>
    </sheetView>
  </sheetViews>
  <sheetFormatPr defaultRowHeight="15"/>
  <cols>
    <col min="1" max="1" width="6.7109375" style="8" customWidth="1"/>
    <col min="2" max="2" width="53.42578125" style="9" customWidth="1"/>
    <col min="3" max="3" width="56.140625" style="9" customWidth="1"/>
    <col min="4" max="4" width="55.28515625" style="4" customWidth="1"/>
    <col min="5" max="5" width="20.140625" style="4" customWidth="1"/>
    <col min="6" max="16384" width="9.140625" style="4"/>
  </cols>
  <sheetData>
    <row r="1" spans="1:5">
      <c r="A1" s="37" t="s">
        <v>63</v>
      </c>
      <c r="B1" s="38"/>
      <c r="C1" s="38"/>
      <c r="D1" s="38"/>
    </row>
    <row r="2" spans="1:5">
      <c r="A2" s="37"/>
      <c r="B2" s="38"/>
      <c r="C2" s="38"/>
      <c r="D2" s="38"/>
    </row>
    <row r="3" spans="1:5">
      <c r="A3" s="37"/>
      <c r="B3" s="38"/>
      <c r="C3" s="38"/>
      <c r="D3" s="38"/>
    </row>
    <row r="4" spans="1:5">
      <c r="A4" s="37"/>
      <c r="B4" s="38"/>
      <c r="C4" s="38"/>
      <c r="D4" s="38"/>
    </row>
    <row r="5" spans="1:5" ht="30">
      <c r="A5" s="5" t="s">
        <v>14</v>
      </c>
      <c r="B5" s="6" t="s">
        <v>36</v>
      </c>
      <c r="C5" s="6" t="s">
        <v>37</v>
      </c>
      <c r="D5" s="6" t="s">
        <v>38</v>
      </c>
    </row>
    <row r="6" spans="1:5">
      <c r="A6" s="30" t="s">
        <v>35</v>
      </c>
      <c r="B6" s="31"/>
      <c r="C6" s="31"/>
      <c r="D6" s="32"/>
    </row>
    <row r="7" spans="1:5">
      <c r="A7" s="34" t="s">
        <v>33</v>
      </c>
      <c r="B7" s="19" t="s">
        <v>34</v>
      </c>
      <c r="C7" s="17">
        <f>C8</f>
        <v>794248</v>
      </c>
      <c r="D7" s="18">
        <f>D8</f>
        <v>224838863.116346</v>
      </c>
    </row>
    <row r="8" spans="1:5" hidden="1">
      <c r="A8" s="39"/>
      <c r="B8" s="40" t="s">
        <v>39</v>
      </c>
      <c r="C8" s="41">
        <v>794248</v>
      </c>
      <c r="D8" s="42">
        <f>224838863116.346/1000</f>
        <v>224838863.116346</v>
      </c>
      <c r="E8" s="7"/>
    </row>
    <row r="9" spans="1:5">
      <c r="A9" s="30" t="s">
        <v>0</v>
      </c>
      <c r="B9" s="31"/>
      <c r="C9" s="31"/>
      <c r="D9" s="32"/>
    </row>
    <row r="10" spans="1:5" ht="45">
      <c r="A10" s="34" t="s">
        <v>15</v>
      </c>
      <c r="B10" s="19" t="s">
        <v>1</v>
      </c>
      <c r="C10" s="16" t="s">
        <v>32</v>
      </c>
      <c r="D10" s="17">
        <v>0</v>
      </c>
    </row>
    <row r="11" spans="1:5" ht="30" hidden="1">
      <c r="A11" s="43"/>
      <c r="B11" s="14" t="s">
        <v>40</v>
      </c>
      <c r="C11" s="20" t="s">
        <v>32</v>
      </c>
      <c r="D11" s="23">
        <v>0</v>
      </c>
    </row>
    <row r="12" spans="1:5" ht="30" hidden="1">
      <c r="A12" s="39"/>
      <c r="B12" s="14" t="s">
        <v>41</v>
      </c>
      <c r="C12" s="20" t="s">
        <v>30</v>
      </c>
      <c r="D12" s="23">
        <v>0</v>
      </c>
    </row>
    <row r="13" spans="1:5">
      <c r="A13" s="30" t="s">
        <v>2</v>
      </c>
      <c r="B13" s="31"/>
      <c r="C13" s="31"/>
      <c r="D13" s="32"/>
    </row>
    <row r="14" spans="1:5" ht="30">
      <c r="A14" s="33" t="s">
        <v>16</v>
      </c>
      <c r="B14" s="19" t="s">
        <v>3</v>
      </c>
      <c r="C14" s="17">
        <f>SUM(C15:C16)</f>
        <v>197</v>
      </c>
      <c r="D14" s="18">
        <f>SUM(D15:D16)</f>
        <v>3409022.5602548001</v>
      </c>
    </row>
    <row r="15" spans="1:5" hidden="1">
      <c r="A15" s="44"/>
      <c r="B15" s="14" t="s">
        <v>42</v>
      </c>
      <c r="C15" s="20">
        <v>154</v>
      </c>
      <c r="D15" s="21">
        <f>1568411135.2548/1000</f>
        <v>1568411.1352548001</v>
      </c>
    </row>
    <row r="16" spans="1:5" ht="30" hidden="1">
      <c r="A16" s="45"/>
      <c r="B16" s="14" t="s">
        <v>43</v>
      </c>
      <c r="C16" s="20">
        <v>43</v>
      </c>
      <c r="D16" s="21">
        <f>1840611425/1000</f>
        <v>1840611.425</v>
      </c>
    </row>
    <row r="17" spans="1:4">
      <c r="A17" s="33" t="s">
        <v>17</v>
      </c>
      <c r="B17" s="19" t="s">
        <v>4</v>
      </c>
      <c r="C17" s="17">
        <f>SUM(C18:C19)</f>
        <v>4</v>
      </c>
      <c r="D17" s="22">
        <f>SUM(D18)</f>
        <v>515428.03320000001</v>
      </c>
    </row>
    <row r="18" spans="1:4" hidden="1">
      <c r="A18" s="35"/>
      <c r="B18" s="14" t="s">
        <v>44</v>
      </c>
      <c r="C18" s="20">
        <v>4</v>
      </c>
      <c r="D18" s="21">
        <f>515428033.2/1000</f>
        <v>515428.03320000001</v>
      </c>
    </row>
    <row r="19" spans="1:4" ht="15.75" hidden="1" customHeight="1">
      <c r="A19" s="36"/>
      <c r="B19" s="14" t="s">
        <v>45</v>
      </c>
      <c r="C19" s="20" t="s">
        <v>32</v>
      </c>
      <c r="D19" s="23">
        <v>0</v>
      </c>
    </row>
    <row r="20" spans="1:4">
      <c r="A20" s="33" t="s">
        <v>18</v>
      </c>
      <c r="B20" s="19" t="s">
        <v>5</v>
      </c>
      <c r="C20" s="27">
        <f>SUM(C21)</f>
        <v>212</v>
      </c>
      <c r="D20" s="15">
        <f>SUM(D21)</f>
        <v>24769.291734717997</v>
      </c>
    </row>
    <row r="21" spans="1:4" ht="30" hidden="1">
      <c r="A21" s="45"/>
      <c r="B21" s="14" t="s">
        <v>46</v>
      </c>
      <c r="C21" s="20">
        <v>212</v>
      </c>
      <c r="D21" s="21">
        <f>24769291.734718/1000</f>
        <v>24769.291734717997</v>
      </c>
    </row>
    <row r="22" spans="1:4">
      <c r="A22" s="30" t="s">
        <v>6</v>
      </c>
      <c r="B22" s="31"/>
      <c r="C22" s="31"/>
      <c r="D22" s="32"/>
    </row>
    <row r="23" spans="1:4" ht="30">
      <c r="A23" s="33" t="s">
        <v>19</v>
      </c>
      <c r="B23" s="19" t="s">
        <v>7</v>
      </c>
      <c r="C23" s="16" t="s">
        <v>32</v>
      </c>
      <c r="D23" s="10">
        <v>0</v>
      </c>
    </row>
    <row r="24" spans="1:4" hidden="1">
      <c r="A24" s="35"/>
      <c r="B24" s="14" t="s">
        <v>47</v>
      </c>
      <c r="C24" s="20" t="s">
        <v>32</v>
      </c>
      <c r="D24" s="23">
        <v>0</v>
      </c>
    </row>
    <row r="25" spans="1:4" hidden="1">
      <c r="A25" s="35"/>
      <c r="B25" s="14" t="s">
        <v>48</v>
      </c>
      <c r="C25" s="20" t="s">
        <v>32</v>
      </c>
      <c r="D25" s="23">
        <v>0</v>
      </c>
    </row>
    <row r="26" spans="1:4" ht="30" hidden="1">
      <c r="A26" s="36"/>
      <c r="B26" s="14" t="s">
        <v>49</v>
      </c>
      <c r="C26" s="20" t="s">
        <v>32</v>
      </c>
      <c r="D26" s="23">
        <v>0</v>
      </c>
    </row>
    <row r="27" spans="1:4" ht="45.75" customHeight="1">
      <c r="A27" s="33" t="s">
        <v>20</v>
      </c>
      <c r="B27" s="19" t="s">
        <v>8</v>
      </c>
      <c r="C27" s="16" t="s">
        <v>32</v>
      </c>
      <c r="D27" s="17">
        <v>0</v>
      </c>
    </row>
    <row r="28" spans="1:4" ht="45" hidden="1">
      <c r="A28" s="36"/>
      <c r="B28" s="14" t="s">
        <v>50</v>
      </c>
      <c r="C28" s="20" t="s">
        <v>32</v>
      </c>
      <c r="D28" s="23">
        <v>0</v>
      </c>
    </row>
    <row r="29" spans="1:4">
      <c r="A29" s="33" t="s">
        <v>21</v>
      </c>
      <c r="B29" s="19" t="s">
        <v>5</v>
      </c>
      <c r="C29" s="27">
        <f>SUM(C30)</f>
        <v>22</v>
      </c>
      <c r="D29" s="15">
        <f>SUM(D30)</f>
        <v>3274.7246500000001</v>
      </c>
    </row>
    <row r="30" spans="1:4" ht="30" hidden="1">
      <c r="A30" s="36"/>
      <c r="B30" s="46" t="s">
        <v>51</v>
      </c>
      <c r="C30" s="20">
        <v>22</v>
      </c>
      <c r="D30" s="21">
        <f>3274724.65/1000</f>
        <v>3274.7246500000001</v>
      </c>
    </row>
    <row r="31" spans="1:4">
      <c r="A31" s="30" t="s">
        <v>9</v>
      </c>
      <c r="B31" s="31"/>
      <c r="C31" s="31"/>
      <c r="D31" s="32"/>
    </row>
    <row r="32" spans="1:4" ht="61.5" customHeight="1">
      <c r="A32" s="33" t="s">
        <v>22</v>
      </c>
      <c r="B32" s="19" t="s">
        <v>10</v>
      </c>
      <c r="C32" s="16" t="s">
        <v>32</v>
      </c>
      <c r="D32" s="17">
        <v>0</v>
      </c>
    </row>
    <row r="33" spans="1:4" hidden="1">
      <c r="A33" s="35"/>
      <c r="B33" s="14" t="s">
        <v>52</v>
      </c>
      <c r="C33" s="1" t="s">
        <v>32</v>
      </c>
      <c r="D33" s="2">
        <v>0</v>
      </c>
    </row>
    <row r="34" spans="1:4" hidden="1">
      <c r="A34" s="36"/>
      <c r="B34" s="14" t="s">
        <v>53</v>
      </c>
      <c r="C34" s="1" t="s">
        <v>32</v>
      </c>
      <c r="D34" s="2">
        <v>0</v>
      </c>
    </row>
    <row r="35" spans="1:4" ht="62.25" customHeight="1">
      <c r="A35" s="33" t="s">
        <v>23</v>
      </c>
      <c r="B35" s="19" t="s">
        <v>11</v>
      </c>
      <c r="C35" s="16">
        <f>SUM(C36:C38)</f>
        <v>20</v>
      </c>
      <c r="D35" s="18">
        <f>SUM(D36:D38)</f>
        <v>3144.3355001049999</v>
      </c>
    </row>
    <row r="36" spans="1:4" hidden="1">
      <c r="A36" s="35"/>
      <c r="B36" s="14" t="s">
        <v>54</v>
      </c>
      <c r="C36" s="1" t="s">
        <v>32</v>
      </c>
      <c r="D36" s="2">
        <v>0</v>
      </c>
    </row>
    <row r="37" spans="1:4" ht="30" hidden="1">
      <c r="A37" s="35"/>
      <c r="B37" s="14" t="s">
        <v>55</v>
      </c>
      <c r="C37" s="1" t="s">
        <v>32</v>
      </c>
      <c r="D37" s="2">
        <v>0</v>
      </c>
    </row>
    <row r="38" spans="1:4" hidden="1">
      <c r="A38" s="36"/>
      <c r="B38" s="14" t="s">
        <v>56</v>
      </c>
      <c r="C38" s="29">
        <v>20</v>
      </c>
      <c r="D38" s="21">
        <f>3144335.500105/1000</f>
        <v>3144.3355001049999</v>
      </c>
    </row>
    <row r="39" spans="1:4">
      <c r="A39" s="33" t="s">
        <v>24</v>
      </c>
      <c r="B39" s="19" t="s">
        <v>5</v>
      </c>
      <c r="C39" s="16" t="s">
        <v>32</v>
      </c>
      <c r="D39" s="17">
        <v>0</v>
      </c>
    </row>
    <row r="40" spans="1:4" hidden="1">
      <c r="A40" s="35"/>
      <c r="B40" s="14" t="s">
        <v>57</v>
      </c>
      <c r="C40" s="3" t="s">
        <v>32</v>
      </c>
      <c r="D40" s="2">
        <v>0</v>
      </c>
    </row>
    <row r="41" spans="1:4" hidden="1">
      <c r="A41" s="36"/>
      <c r="B41" s="14" t="s">
        <v>58</v>
      </c>
      <c r="C41" s="1" t="s">
        <v>32</v>
      </c>
      <c r="D41" s="2">
        <v>0</v>
      </c>
    </row>
    <row r="42" spans="1:4">
      <c r="A42" s="30" t="s">
        <v>12</v>
      </c>
      <c r="B42" s="31"/>
      <c r="C42" s="31"/>
      <c r="D42" s="32"/>
    </row>
    <row r="43" spans="1:4">
      <c r="A43" s="33" t="s">
        <v>25</v>
      </c>
      <c r="B43" s="19" t="s">
        <v>13</v>
      </c>
      <c r="C43" s="16" t="s">
        <v>32</v>
      </c>
      <c r="D43" s="17">
        <v>0</v>
      </c>
    </row>
    <row r="44" spans="1:4" hidden="1">
      <c r="A44" s="35"/>
      <c r="B44" s="14" t="s">
        <v>59</v>
      </c>
      <c r="C44" s="1" t="s">
        <v>32</v>
      </c>
      <c r="D44" s="2">
        <v>0</v>
      </c>
    </row>
    <row r="45" spans="1:4" hidden="1">
      <c r="A45" s="36"/>
      <c r="B45" s="14" t="s">
        <v>60</v>
      </c>
      <c r="C45" s="1" t="s">
        <v>32</v>
      </c>
      <c r="D45" s="2">
        <v>0</v>
      </c>
    </row>
    <row r="46" spans="1:4">
      <c r="A46" s="33" t="s">
        <v>26</v>
      </c>
      <c r="B46" s="19" t="s">
        <v>4</v>
      </c>
      <c r="C46" s="16" t="s">
        <v>32</v>
      </c>
      <c r="D46" s="17">
        <v>0</v>
      </c>
    </row>
    <row r="47" spans="1:4" hidden="1">
      <c r="A47" s="45"/>
      <c r="B47" s="14" t="s">
        <v>61</v>
      </c>
      <c r="C47" s="1" t="s">
        <v>32</v>
      </c>
      <c r="D47" s="2">
        <v>0</v>
      </c>
    </row>
    <row r="48" spans="1:4">
      <c r="A48" s="33" t="s">
        <v>27</v>
      </c>
      <c r="B48" s="19" t="s">
        <v>5</v>
      </c>
      <c r="C48" s="16" t="s">
        <v>32</v>
      </c>
      <c r="D48" s="17">
        <v>0</v>
      </c>
    </row>
    <row r="49" spans="1:4" hidden="1">
      <c r="A49" s="47"/>
      <c r="B49" s="24" t="s">
        <v>62</v>
      </c>
      <c r="C49" s="3" t="s">
        <v>32</v>
      </c>
      <c r="D49" s="25">
        <v>0</v>
      </c>
    </row>
    <row r="50" spans="1:4" ht="48.75" customHeight="1">
      <c r="B50" s="26" t="s">
        <v>28</v>
      </c>
      <c r="C50" s="27">
        <f>SUM(C48,C46,C43,C39,C35,C32,C29,C27,C23,C20,C17,C14,C10,C7)</f>
        <v>794703</v>
      </c>
      <c r="D50" s="28">
        <f>SUM(D48,D46,D43,D39,D35,D32,D29,D27,D23,D20,D17,D14,D10,D7)</f>
        <v>228794502.06168562</v>
      </c>
    </row>
    <row r="52" spans="1:4">
      <c r="B52" s="4" t="s">
        <v>29</v>
      </c>
    </row>
    <row r="53" spans="1:4">
      <c r="B53" s="12" t="s">
        <v>31</v>
      </c>
    </row>
    <row r="55" spans="1:4">
      <c r="D55" s="13"/>
    </row>
  </sheetData>
  <mergeCells count="21">
    <mergeCell ref="A17:A19"/>
    <mergeCell ref="A32:A34"/>
    <mergeCell ref="A35:A38"/>
    <mergeCell ref="A39:A41"/>
    <mergeCell ref="A43:A45"/>
    <mergeCell ref="A20:A21"/>
    <mergeCell ref="A48:A49"/>
    <mergeCell ref="A46:A47"/>
    <mergeCell ref="A42:D42"/>
    <mergeCell ref="A31:D31"/>
    <mergeCell ref="A22:D22"/>
    <mergeCell ref="A23:A26"/>
    <mergeCell ref="A29:A30"/>
    <mergeCell ref="A27:A28"/>
    <mergeCell ref="A1:D4"/>
    <mergeCell ref="A9:D9"/>
    <mergeCell ref="A13:D13"/>
    <mergeCell ref="A14:A16"/>
    <mergeCell ref="A7:A8"/>
    <mergeCell ref="A10:A12"/>
    <mergeCell ref="A6:D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11"/>
    </row>
    <row r="4" spans="5:10">
      <c r="E4" s="11"/>
      <c r="F4" s="11"/>
      <c r="G4" s="11"/>
      <c r="H4" s="11"/>
      <c r="I4" s="11"/>
      <c r="J4" s="11"/>
    </row>
    <row r="5" spans="5:10">
      <c r="E5" s="11"/>
      <c r="F5" s="11"/>
      <c r="G5" s="11"/>
      <c r="H5" s="11"/>
      <c r="I5" s="11"/>
      <c r="J5" s="11"/>
    </row>
    <row r="6" spans="5:10">
      <c r="E6" s="11"/>
      <c r="F6" s="11"/>
      <c r="G6" s="11"/>
      <c r="H6" s="11"/>
      <c r="I6" s="11"/>
      <c r="J6" s="11"/>
    </row>
    <row r="7" spans="5:10">
      <c r="E7" s="11"/>
      <c r="F7" s="11"/>
      <c r="G7" s="11"/>
      <c r="H7" s="11"/>
      <c r="I7" s="11"/>
      <c r="J7" s="11"/>
    </row>
    <row r="8" spans="5:10">
      <c r="E8" s="11"/>
      <c r="F8" s="11"/>
      <c r="G8" s="11"/>
      <c r="H8" s="11"/>
      <c r="I8" s="11"/>
      <c r="J8" s="11"/>
    </row>
    <row r="9" spans="5:10">
      <c r="E9" s="11"/>
      <c r="F9" s="11"/>
      <c r="G9" s="11"/>
      <c r="H9" s="11"/>
      <c r="I9" s="11"/>
      <c r="J9" s="11"/>
    </row>
    <row r="10" spans="5:10">
      <c r="E10" s="11"/>
      <c r="F10" s="11"/>
      <c r="G10" s="11"/>
      <c r="H10" s="11"/>
      <c r="I10" s="11"/>
      <c r="J10" s="11"/>
    </row>
    <row r="11" spans="5:10">
      <c r="E11" s="11"/>
      <c r="F11" s="11"/>
      <c r="G11" s="11"/>
      <c r="H11" s="11"/>
      <c r="I11" s="11"/>
      <c r="J11" s="11"/>
    </row>
    <row r="12" spans="5:10">
      <c r="E12" s="11"/>
      <c r="F12" s="11"/>
      <c r="G12" s="11"/>
      <c r="H12" s="11"/>
      <c r="I12" s="11"/>
      <c r="J12" s="1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2019-02-12T10:27:01Z</dcterms:modified>
</cp:coreProperties>
</file>